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<sst xmlns="http://schemas.openxmlformats.org/spreadsheetml/2006/main" count="172" uniqueCount="123">
  <si>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</si>
  <si>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</si>
  <si>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</si>
  <si>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</si>
  <si>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</si>
  <si>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</si>
  <si>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</si>
  <si>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</si>
  <si>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</si>
  <si>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</si>
  <si>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</si>
  <si>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</si>
  <si>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</si>
  <si>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</si>
  <si>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</si>
  <si>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</si>
  <si>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</si>
  <si>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</si>
  <si>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</si>
  <si>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</si>
  <si>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</si>
  <si>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</si>
  <si>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</si>
  <si>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</si>
  <si>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</si>
  <si>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</si>
  <si>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</si>
  <si>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</si>
  <si>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</si>
  <si>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</si>
  <si>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</si>
  <si>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</si>
  <si>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</si>
  <si>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</si>
  <si>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</si>
  <si>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</si>
  <si>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</si>
  <si>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</si>
  <si>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</si>
  <si>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</si>
  <si>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</si>
  <si>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</si>
  <si>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</si>
  <si>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</si>
  <si>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</si>
  <si>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</si>
  <si>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</si>
  <si>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</si>
  <si>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</si>
  <si>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</si>
  <si>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</si>
  <si>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</si>
  <si>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</si>
  <si>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</si>
  <si>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</si>
  <si>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</si>
  <si>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</si>
  <si>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</si>
  <si>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</si>
  <si>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</si>
  <si>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</si>
  <si>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</si>
  <si>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</si>
  <si>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</si>
  <si>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</si>
  <si>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</si>
  <si>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</si>
  <si>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</si>
  <si>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</si>
  <si>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</si>
  <si>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</si>
  <si>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</si>
  <si>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</si>
  <si>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</si>
  <si>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</si>
  <si>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</si>
  <si>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</si>
  <si>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</si>
  <si>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</si>
  <si>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</si>
  <si>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</si>
  <si>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</si>
  <si>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</si>
  <si>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</si>
  <si>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</si>
  <si>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</si>
  <si>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</si>
  <si>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</si>
  <si>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</si>
  <si>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</si>
  <si>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</si>
  <si>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</si>
  <si>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</si>
  <si>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</si>
  <si>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</si>
  <si>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</si>
  <si>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</si>
  <si>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</si>
  <si>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</si>
  <si>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</si>
  <si>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</si>
  <si>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</si>
  <si>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</si>
  <si>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</si>
  <si>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</si>
  <si>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</si>
  <si>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</si>
  <si>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</si>
  <si>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</si>
  <si>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</si>
  <si>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</si>
  <si>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</si>
  <si>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</si>
  <si>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</si>
  <si>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</si>
  <si>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</si>
  <si>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</si>
  <si>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</si>
  <si>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</si>
  <si>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</si>
  <si>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</si>
  <si>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</si>
  <si>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22.07.2016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</si>
</sst>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22473477"/>
        <c:axId val="934702"/>
      </c:bar3D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8412319"/>
        <c:axId val="8602008"/>
      </c:bar3D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2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10309209"/>
        <c:axId val="25674018"/>
      </c:bar3D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9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29739571"/>
        <c:axId val="66329548"/>
      </c:bar3D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60095021"/>
        <c:axId val="3984278"/>
      </c:bar3D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4278"/>
        <c:crosses val="autoZero"/>
        <c:auto val="1"/>
        <c:lblOffset val="100"/>
        <c:tickLblSkip val="2"/>
        <c:noMultiLvlLbl val="0"/>
      </c:catAx>
      <c:valAx>
        <c:axId val="3984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35858503"/>
        <c:axId val="54291072"/>
      </c:bar3D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8857601"/>
        <c:axId val="35500682"/>
      </c:bar3D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1070683"/>
        <c:axId val="56982964"/>
      </c:bar3D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43084629"/>
        <c:axId val="52217342"/>
      </c:bar3D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</f>
        <v>241718.7</v>
      </c>
      <c r="E6" s="3">
        <f>D6/D150*100</f>
        <v>31.34722057774799</v>
      </c>
      <c r="F6" s="3">
        <f>D6/B6*100</f>
        <v>88.84845214592661</v>
      </c>
      <c r="G6" s="3">
        <f aca="true" t="shared" si="0" ref="G6:G43">D6/C6*100</f>
        <v>56.43901345605593</v>
      </c>
      <c r="H6" s="51">
        <f>B6-D6</f>
        <v>30338.599999999977</v>
      </c>
      <c r="I6" s="51">
        <f aca="true" t="shared" si="1" ref="I6:I43">C6-D6</f>
        <v>186564.3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</f>
        <v>107222.3</v>
      </c>
      <c r="E7" s="103">
        <f>D7/D6*100</f>
        <v>44.358297475536645</v>
      </c>
      <c r="F7" s="103">
        <f>D7/B7*100</f>
        <v>87.97048678912151</v>
      </c>
      <c r="G7" s="103">
        <f>D7/C7*100</f>
        <v>57.05793421928572</v>
      </c>
      <c r="H7" s="113">
        <f>B7-D7</f>
        <v>14662.099999999991</v>
      </c>
      <c r="I7" s="113">
        <f t="shared" si="1"/>
        <v>80695.99999999999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</f>
        <v>181971.49999999994</v>
      </c>
      <c r="E8" s="1">
        <f>D8/D6*100</f>
        <v>75.282342656981</v>
      </c>
      <c r="F8" s="1">
        <f>D8/B8*100</f>
        <v>96.1660720523521</v>
      </c>
      <c r="G8" s="1">
        <f t="shared" si="0"/>
        <v>61.04754537012682</v>
      </c>
      <c r="H8" s="48">
        <f>B8-D8</f>
        <v>7254.800000000047</v>
      </c>
      <c r="I8" s="48">
        <f t="shared" si="1"/>
        <v>116110.10000000003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</f>
        <v>34.3</v>
      </c>
      <c r="E9" s="12">
        <f>D9/D6*100</f>
        <v>0.01419004818410822</v>
      </c>
      <c r="F9" s="128">
        <f>D9/B9*100</f>
        <v>65.20912547528516</v>
      </c>
      <c r="G9" s="1">
        <f t="shared" si="0"/>
        <v>40.023337222870474</v>
      </c>
      <c r="H9" s="48">
        <f aca="true" t="shared" si="2" ref="H9:H43">B9-D9</f>
        <v>18.300000000000004</v>
      </c>
      <c r="I9" s="48">
        <f t="shared" si="1"/>
        <v>51.400000000000006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</f>
        <v>14338.800000000007</v>
      </c>
      <c r="E10" s="1">
        <f>D10/D6*100</f>
        <v>5.932019326597407</v>
      </c>
      <c r="F10" s="1">
        <f aca="true" t="shared" si="3" ref="F10:F41">D10/B10*100</f>
        <v>79.43669462510947</v>
      </c>
      <c r="G10" s="1">
        <f t="shared" si="0"/>
        <v>52.88260112707641</v>
      </c>
      <c r="H10" s="48">
        <f t="shared" si="2"/>
        <v>3711.799999999992</v>
      </c>
      <c r="I10" s="48">
        <f t="shared" si="1"/>
        <v>12775.599999999995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</f>
        <v>30931.2</v>
      </c>
      <c r="E11" s="1">
        <f>D11/D6*100</f>
        <v>12.796362052253302</v>
      </c>
      <c r="F11" s="1">
        <f t="shared" si="3"/>
        <v>68.04047514298284</v>
      </c>
      <c r="G11" s="1">
        <f t="shared" si="0"/>
        <v>43.166961599222944</v>
      </c>
      <c r="H11" s="48">
        <f t="shared" si="2"/>
        <v>14528.8</v>
      </c>
      <c r="I11" s="48">
        <f t="shared" si="1"/>
        <v>40723.600000000006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</f>
        <v>7280.500000000002</v>
      </c>
      <c r="E12" s="1">
        <f>D12/D6*100</f>
        <v>3.0119721808862954</v>
      </c>
      <c r="F12" s="1">
        <f t="shared" si="3"/>
        <v>88.81041254970849</v>
      </c>
      <c r="G12" s="1">
        <f t="shared" si="0"/>
        <v>49.392808683853474</v>
      </c>
      <c r="H12" s="48">
        <f t="shared" si="2"/>
        <v>917.2999999999975</v>
      </c>
      <c r="I12" s="48">
        <f t="shared" si="1"/>
        <v>7459.499999999998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7162.4000000000615</v>
      </c>
      <c r="E13" s="1">
        <f>D13/D6*100</f>
        <v>2.963113735097889</v>
      </c>
      <c r="F13" s="1">
        <f t="shared" si="3"/>
        <v>64.70099367660401</v>
      </c>
      <c r="G13" s="1">
        <f t="shared" si="0"/>
        <v>43.13009965977211</v>
      </c>
      <c r="H13" s="48">
        <f t="shared" si="2"/>
        <v>3907.599999999935</v>
      </c>
      <c r="I13" s="48">
        <f t="shared" si="1"/>
        <v>9444.099999999953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</f>
        <v>131350.9</v>
      </c>
      <c r="E18" s="3">
        <f>D18/D150*100</f>
        <v>17.034203954372245</v>
      </c>
      <c r="F18" s="3">
        <f>D18/B18*100</f>
        <v>87.09792498158258</v>
      </c>
      <c r="G18" s="3">
        <f t="shared" si="0"/>
        <v>51.676738348716256</v>
      </c>
      <c r="H18" s="51">
        <f>B18-D18</f>
        <v>19457.399999999994</v>
      </c>
      <c r="I18" s="51">
        <f t="shared" si="1"/>
        <v>122827.1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</f>
        <v>97411</v>
      </c>
      <c r="E19" s="103">
        <f>D19/D18*100</f>
        <v>74.16089269277943</v>
      </c>
      <c r="F19" s="103">
        <f t="shared" si="3"/>
        <v>88.35697265506303</v>
      </c>
      <c r="G19" s="103">
        <f t="shared" si="0"/>
        <v>51.0165497014769</v>
      </c>
      <c r="H19" s="113">
        <f t="shared" si="2"/>
        <v>12836.100000000006</v>
      </c>
      <c r="I19" s="113">
        <f t="shared" si="1"/>
        <v>93529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5722.2+1+8655.9+32.9+2.4+5725.7+8251+357.7+0.1+5829.5+27.9+3957+4812.9+26.7+6036.7+16.8+6839+2416.2+22.3+6209+10229+319.3+6468+9728.3+1605.6+3790.5+3239.9</f>
        <v>100323.5</v>
      </c>
      <c r="E20" s="1">
        <f>D20/D18*100</f>
        <v>76.378235702991</v>
      </c>
      <c r="F20" s="1">
        <f t="shared" si="3"/>
        <v>90.85808628681245</v>
      </c>
      <c r="G20" s="1">
        <f t="shared" si="0"/>
        <v>53.75203666069621</v>
      </c>
      <c r="H20" s="48">
        <f t="shared" si="2"/>
        <v>10094.300000000003</v>
      </c>
      <c r="I20" s="48">
        <f t="shared" si="1"/>
        <v>86317.79999999999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</f>
        <v>11788.300000000003</v>
      </c>
      <c r="E21" s="1">
        <f>D21/D18*100</f>
        <v>8.974662526103746</v>
      </c>
      <c r="F21" s="1">
        <f t="shared" si="3"/>
        <v>79.78706843455369</v>
      </c>
      <c r="G21" s="1">
        <f t="shared" si="0"/>
        <v>55.96393864442347</v>
      </c>
      <c r="H21" s="48">
        <f t="shared" si="2"/>
        <v>2986.399999999996</v>
      </c>
      <c r="I21" s="48">
        <f t="shared" si="1"/>
        <v>9275.799999999996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</f>
        <v>2080.7000000000003</v>
      </c>
      <c r="E22" s="1">
        <f>D22/D18*100</f>
        <v>1.5840774596900369</v>
      </c>
      <c r="F22" s="1">
        <f t="shared" si="3"/>
        <v>90.00346050696427</v>
      </c>
      <c r="G22" s="1">
        <f t="shared" si="0"/>
        <v>53.10753209627607</v>
      </c>
      <c r="H22" s="48">
        <f t="shared" si="2"/>
        <v>231.0999999999999</v>
      </c>
      <c r="I22" s="48">
        <f t="shared" si="1"/>
        <v>1837.1999999999998</v>
      </c>
    </row>
    <row r="23" spans="1:9" ht="18">
      <c r="A23" s="26" t="s">
        <v>0</v>
      </c>
      <c r="B23" s="46">
        <f>15670.1-3.4</f>
        <v>15666.7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</f>
        <v>13155.4</v>
      </c>
      <c r="E23" s="1">
        <f>D23/D18*100</f>
        <v>10.015462398811122</v>
      </c>
      <c r="F23" s="1">
        <f t="shared" si="3"/>
        <v>83.97045963731992</v>
      </c>
      <c r="G23" s="1">
        <f t="shared" si="0"/>
        <v>47.31409417214541</v>
      </c>
      <c r="H23" s="48">
        <f t="shared" si="2"/>
        <v>2511.300000000001</v>
      </c>
      <c r="I23" s="48">
        <f t="shared" si="1"/>
        <v>14649.000000000002</v>
      </c>
    </row>
    <row r="24" spans="1:9" ht="18">
      <c r="A24" s="26" t="s">
        <v>15</v>
      </c>
      <c r="B24" s="46">
        <f>939.4+3.4</f>
        <v>942.8</v>
      </c>
      <c r="C24" s="47">
        <v>1591.6</v>
      </c>
      <c r="D24" s="48">
        <f>73.6+22.6+5.3+2.4+2.5+128.1+0.1+11.5+121.2+11.2-0.1+27.3+71.1+31.4-0.1+0.8+24.6+83.5+19.6+26.5+24.2+67.9+2.3+4+48.1+8.9</f>
        <v>818.4999999999999</v>
      </c>
      <c r="E24" s="1">
        <f>D24/D18*100</f>
        <v>0.6231400013246959</v>
      </c>
      <c r="F24" s="1">
        <f t="shared" si="3"/>
        <v>86.81586762834111</v>
      </c>
      <c r="G24" s="1">
        <f t="shared" si="0"/>
        <v>51.426237748177925</v>
      </c>
      <c r="H24" s="48">
        <f t="shared" si="2"/>
        <v>124.30000000000007</v>
      </c>
      <c r="I24" s="48">
        <f t="shared" si="1"/>
        <v>773.1</v>
      </c>
    </row>
    <row r="25" spans="1:9" ht="18.75" thickBot="1">
      <c r="A25" s="26" t="s">
        <v>34</v>
      </c>
      <c r="B25" s="47">
        <f>B18-B20-B21-B22-B23-B24</f>
        <v>6694.499999999988</v>
      </c>
      <c r="C25" s="47">
        <f>C18-C20-C21-C22-C23-C24</f>
        <v>13158.70000000001</v>
      </c>
      <c r="D25" s="47">
        <f>D18-D20-D21-D22-D23-D24</f>
        <v>3184.499999999991</v>
      </c>
      <c r="E25" s="1">
        <f>D25/D18*100</f>
        <v>2.4244219110793996</v>
      </c>
      <c r="F25" s="1">
        <f t="shared" si="3"/>
        <v>47.568899843154774</v>
      </c>
      <c r="G25" s="1">
        <f t="shared" si="0"/>
        <v>24.200718916002252</v>
      </c>
      <c r="H25" s="48">
        <f t="shared" si="2"/>
        <v>3509.9999999999973</v>
      </c>
      <c r="I25" s="48">
        <f t="shared" si="1"/>
        <v>9974.200000000019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</f>
        <v>28377.899999999998</v>
      </c>
      <c r="E33" s="3">
        <f>D33/D150*100</f>
        <v>3.680179857136724</v>
      </c>
      <c r="F33" s="3">
        <f>D33/B33*100</f>
        <v>91.12625356038444</v>
      </c>
      <c r="G33" s="3">
        <f t="shared" si="0"/>
        <v>56.43378880110092</v>
      </c>
      <c r="H33" s="51">
        <f t="shared" si="2"/>
        <v>2763.4000000000015</v>
      </c>
      <c r="I33" s="51">
        <f t="shared" si="1"/>
        <v>21907.399999999998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</f>
        <v>21107.699999999997</v>
      </c>
      <c r="E34" s="1">
        <f>D34/D33*100</f>
        <v>74.38076813294853</v>
      </c>
      <c r="F34" s="1">
        <f t="shared" si="3"/>
        <v>96.71384519516697</v>
      </c>
      <c r="G34" s="1">
        <f t="shared" si="0"/>
        <v>60.27912475797193</v>
      </c>
      <c r="H34" s="48">
        <f t="shared" si="2"/>
        <v>717.2000000000044</v>
      </c>
      <c r="I34" s="48">
        <f t="shared" si="1"/>
        <v>13908.900000000001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</f>
        <v>1248.1999999999996</v>
      </c>
      <c r="E36" s="1">
        <f>D36/D33*100</f>
        <v>4.398493193647168</v>
      </c>
      <c r="F36" s="1">
        <f t="shared" si="3"/>
        <v>66.98508103466779</v>
      </c>
      <c r="G36" s="1">
        <f t="shared" si="0"/>
        <v>36.88098333530314</v>
      </c>
      <c r="H36" s="48">
        <f t="shared" si="2"/>
        <v>615.2000000000005</v>
      </c>
      <c r="I36" s="48">
        <f t="shared" si="1"/>
        <v>2136.2000000000007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1.1695720965962957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0.08985865761737127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5664.6</v>
      </c>
      <c r="E39" s="1">
        <f>D39/D33*100</f>
        <v>19.96130791919064</v>
      </c>
      <c r="F39" s="1">
        <f t="shared" si="3"/>
        <v>83.12690772481807</v>
      </c>
      <c r="G39" s="1">
        <f t="shared" si="0"/>
        <v>51.996475188632495</v>
      </c>
      <c r="H39" s="48">
        <f>B39-D39</f>
        <v>1149.7999999999975</v>
      </c>
      <c r="I39" s="48">
        <f t="shared" si="1"/>
        <v>5229.5999999999985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</f>
        <v>511.90000000000003</v>
      </c>
      <c r="E43" s="3">
        <f>D43/D150*100</f>
        <v>0.06638560530794348</v>
      </c>
      <c r="F43" s="3">
        <f>D43/B43*100</f>
        <v>84.89220563847431</v>
      </c>
      <c r="G43" s="3">
        <f t="shared" si="0"/>
        <v>56.53230259525125</v>
      </c>
      <c r="H43" s="51">
        <f t="shared" si="2"/>
        <v>91.09999999999997</v>
      </c>
      <c r="I43" s="51">
        <f t="shared" si="1"/>
        <v>393.59999999999997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</f>
        <v>4060.000000000001</v>
      </c>
      <c r="E45" s="3">
        <f>D45/D150*100</f>
        <v>0.5265199405162152</v>
      </c>
      <c r="F45" s="3">
        <f>D45/B45*100</f>
        <v>90.77900008943746</v>
      </c>
      <c r="G45" s="3">
        <f aca="true" t="shared" si="4" ref="G45:G76">D45/C45*100</f>
        <v>52.44393923736696</v>
      </c>
      <c r="H45" s="51">
        <f>B45-D45</f>
        <v>412.3999999999987</v>
      </c>
      <c r="I45" s="51">
        <f aca="true" t="shared" si="5" ref="I45:I77">C45-D45</f>
        <v>3681.5999999999995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</f>
        <v>3584.9000000000005</v>
      </c>
      <c r="E46" s="1">
        <f>D46/D45*100</f>
        <v>88.29802955665023</v>
      </c>
      <c r="F46" s="1">
        <f aca="true" t="shared" si="6" ref="F46:F74">D46/B46*100</f>
        <v>91.77696423542666</v>
      </c>
      <c r="G46" s="1">
        <f t="shared" si="4"/>
        <v>53.08131959251363</v>
      </c>
      <c r="H46" s="48">
        <f aca="true" t="shared" si="7" ref="H46:H74">B46-D46</f>
        <v>321.19999999999936</v>
      </c>
      <c r="I46" s="48">
        <f t="shared" si="5"/>
        <v>3168.7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0.01970443349753694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0.8694581280788177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7.357142857142857</v>
      </c>
      <c r="F49" s="1">
        <f t="shared" si="6"/>
        <v>90.79027355623101</v>
      </c>
      <c r="G49" s="1">
        <f t="shared" si="4"/>
        <v>52.541776605101155</v>
      </c>
      <c r="H49" s="48">
        <f t="shared" si="7"/>
        <v>30.299999999999955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140.3000000000003</v>
      </c>
      <c r="E50" s="1">
        <f>D50/D45*100</f>
        <v>3.4556650246305485</v>
      </c>
      <c r="F50" s="1">
        <f t="shared" si="6"/>
        <v>70.3258145363411</v>
      </c>
      <c r="G50" s="1">
        <f t="shared" si="4"/>
        <v>40.37410071942455</v>
      </c>
      <c r="H50" s="48">
        <f t="shared" si="7"/>
        <v>59.19999999999942</v>
      </c>
      <c r="I50" s="48">
        <f t="shared" si="5"/>
        <v>207.1999999999997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</f>
        <v>8272.499999999996</v>
      </c>
      <c r="E51" s="3">
        <f>D51/D150*100</f>
        <v>1.072816799980391</v>
      </c>
      <c r="F51" s="3">
        <f>D51/B51*100</f>
        <v>77.50358357458047</v>
      </c>
      <c r="G51" s="3">
        <f t="shared" si="4"/>
        <v>48.26119677266918</v>
      </c>
      <c r="H51" s="51">
        <f>B51-D51</f>
        <v>2401.2000000000044</v>
      </c>
      <c r="I51" s="51">
        <f t="shared" si="5"/>
        <v>8868.600000000002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</f>
        <v>5527.399999999999</v>
      </c>
      <c r="E52" s="1">
        <f>D52/D51*100</f>
        <v>66.81656089453008</v>
      </c>
      <c r="F52" s="1">
        <f t="shared" si="6"/>
        <v>89.35048979987712</v>
      </c>
      <c r="G52" s="1">
        <f t="shared" si="4"/>
        <v>53.51496316090116</v>
      </c>
      <c r="H52" s="48">
        <f t="shared" si="7"/>
        <v>658.8000000000011</v>
      </c>
      <c r="I52" s="48">
        <f t="shared" si="5"/>
        <v>4801.300000000002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</f>
        <v>139.60000000000002</v>
      </c>
      <c r="E54" s="1">
        <f>D54/D51*100</f>
        <v>1.6875188878815364</v>
      </c>
      <c r="F54" s="1">
        <f t="shared" si="6"/>
        <v>84.96652465003044</v>
      </c>
      <c r="G54" s="1">
        <f t="shared" si="4"/>
        <v>48.6411149825784</v>
      </c>
      <c r="H54" s="48">
        <f t="shared" si="7"/>
        <v>24.69999999999999</v>
      </c>
      <c r="I54" s="48">
        <f t="shared" si="5"/>
        <v>147.39999999999998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10.7+0.6+7.6+85.1+28.4+14.4+0.1+8.5+0.1+7+0.1+7.7+62.8+6+1.3+0.9+0.9+1+0.7+0.1+4.7+15.2+34.9+9+4+15.8+5.5+7+1.9+1.5+0.1+2.4+1.8+3.7+1.3+4.5+2.3+0.7+0.1+1.8+6.8</f>
        <v>369</v>
      </c>
      <c r="E55" s="1">
        <f>D55/D51*100</f>
        <v>4.46056210335449</v>
      </c>
      <c r="F55" s="1">
        <f t="shared" si="6"/>
        <v>63.962558502340094</v>
      </c>
      <c r="G55" s="1">
        <f t="shared" si="4"/>
        <v>39.54560068588576</v>
      </c>
      <c r="H55" s="48">
        <f t="shared" si="7"/>
        <v>207.89999999999998</v>
      </c>
      <c r="I55" s="48">
        <f t="shared" si="5"/>
        <v>564.1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0.9670595346025993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2156.4999999999977</v>
      </c>
      <c r="E57" s="1">
        <f>D57/D51*100</f>
        <v>26.068298579631293</v>
      </c>
      <c r="F57" s="1">
        <f t="shared" si="6"/>
        <v>60.80985816202795</v>
      </c>
      <c r="G57" s="1">
        <f t="shared" si="4"/>
        <v>40.081408099920054</v>
      </c>
      <c r="H57" s="48">
        <f>B57-D57</f>
        <v>1389.800000000003</v>
      </c>
      <c r="I57" s="48">
        <f>C57-D57</f>
        <v>3223.7999999999997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</f>
        <v>1332.3</v>
      </c>
      <c r="E59" s="3">
        <f>D59/D150*100</f>
        <v>0.17277894501225452</v>
      </c>
      <c r="F59" s="3">
        <f>D59/B59*100</f>
        <v>25.94244100007789</v>
      </c>
      <c r="G59" s="3">
        <f t="shared" si="4"/>
        <v>21.72913200900284</v>
      </c>
      <c r="H59" s="51">
        <f>B59-D59</f>
        <v>3803.3</v>
      </c>
      <c r="I59" s="51">
        <f t="shared" si="5"/>
        <v>4799.099999999999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</f>
        <v>871.3</v>
      </c>
      <c r="E60" s="1">
        <f>D60/D59*100</f>
        <v>65.39818359228403</v>
      </c>
      <c r="F60" s="1">
        <f t="shared" si="6"/>
        <v>87.75304663108066</v>
      </c>
      <c r="G60" s="1">
        <f t="shared" si="4"/>
        <v>53.043954705953965</v>
      </c>
      <c r="H60" s="48">
        <f t="shared" si="7"/>
        <v>121.60000000000002</v>
      </c>
      <c r="I60" s="48">
        <f t="shared" si="5"/>
        <v>771.3000000000002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</f>
        <v>189.5</v>
      </c>
      <c r="E61" s="1">
        <f>D61/D59*100</f>
        <v>14.22352323050364</v>
      </c>
      <c r="F61" s="1">
        <f>D61/B61*100</f>
        <v>57.112718505123574</v>
      </c>
      <c r="G61" s="1">
        <f t="shared" si="4"/>
        <v>57.112718505123574</v>
      </c>
      <c r="H61" s="48">
        <f t="shared" si="7"/>
        <v>142.3</v>
      </c>
      <c r="I61" s="48">
        <f t="shared" si="5"/>
        <v>142.3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</f>
        <v>195.20000000000002</v>
      </c>
      <c r="E62" s="1">
        <f>D62/D59*100</f>
        <v>14.65135479996998</v>
      </c>
      <c r="F62" s="1">
        <f t="shared" si="6"/>
        <v>53.02906818799239</v>
      </c>
      <c r="G62" s="1">
        <f t="shared" si="4"/>
        <v>31.107569721115542</v>
      </c>
      <c r="H62" s="48">
        <f t="shared" si="7"/>
        <v>172.9</v>
      </c>
      <c r="I62" s="48">
        <f t="shared" si="5"/>
        <v>432.29999999999995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76.29999999999995</v>
      </c>
      <c r="E64" s="1">
        <f>D64/D59*100</f>
        <v>5.72693837724236</v>
      </c>
      <c r="F64" s="1">
        <f t="shared" si="6"/>
        <v>68.49192100538552</v>
      </c>
      <c r="G64" s="1">
        <f t="shared" si="4"/>
        <v>38.515901060070725</v>
      </c>
      <c r="H64" s="48">
        <f t="shared" si="7"/>
        <v>35.10000000000076</v>
      </c>
      <c r="I64" s="48">
        <f t="shared" si="5"/>
        <v>121.79999999999967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0.023278406237108525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</f>
        <v>30515.899999999998</v>
      </c>
      <c r="E90" s="3">
        <f>D90/D150*100</f>
        <v>3.957445776551421</v>
      </c>
      <c r="F90" s="3">
        <f aca="true" t="shared" si="10" ref="F90:F96">D90/B90*100</f>
        <v>83.4248706221346</v>
      </c>
      <c r="G90" s="3">
        <f t="shared" si="8"/>
        <v>51.78505973391256</v>
      </c>
      <c r="H90" s="51">
        <f aca="true" t="shared" si="11" ref="H90:H96">B90-D90</f>
        <v>6063.000000000004</v>
      </c>
      <c r="I90" s="51">
        <f t="shared" si="9"/>
        <v>28412.10000000001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</f>
        <v>25913.200000000004</v>
      </c>
      <c r="E91" s="1">
        <f>D91/D90*100</f>
        <v>84.91704324630767</v>
      </c>
      <c r="F91" s="1">
        <f t="shared" si="10"/>
        <v>84.68282990689634</v>
      </c>
      <c r="G91" s="1">
        <f t="shared" si="8"/>
        <v>52.38895257272594</v>
      </c>
      <c r="H91" s="48">
        <f t="shared" si="11"/>
        <v>4687.099999999995</v>
      </c>
      <c r="I91" s="48">
        <f t="shared" si="9"/>
        <v>23549.899999999994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</f>
        <v>1006.6999999999999</v>
      </c>
      <c r="E92" s="1">
        <f>D92/D90*100</f>
        <v>3.2989359645299663</v>
      </c>
      <c r="F92" s="1">
        <f t="shared" si="10"/>
        <v>83.5643728729144</v>
      </c>
      <c r="G92" s="1">
        <f t="shared" si="8"/>
        <v>47.45451117186763</v>
      </c>
      <c r="H92" s="48">
        <f t="shared" si="11"/>
        <v>198.0000000000001</v>
      </c>
      <c r="I92" s="48">
        <f t="shared" si="9"/>
        <v>1114.7000000000003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3595.9999999999936</v>
      </c>
      <c r="E94" s="1">
        <f>D94/D90*100</f>
        <v>11.784020789162351</v>
      </c>
      <c r="F94" s="1">
        <f t="shared" si="10"/>
        <v>75.32625316826896</v>
      </c>
      <c r="G94" s="1">
        <f>D94/C94*100</f>
        <v>48.968475522570834</v>
      </c>
      <c r="H94" s="48">
        <f t="shared" si="11"/>
        <v>1177.9000000000087</v>
      </c>
      <c r="I94" s="48">
        <f>C94-D94</f>
        <v>3747.5000000000155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</f>
        <v>49109.90000000001</v>
      </c>
      <c r="E95" s="115">
        <f>D95/D150*100</f>
        <v>6.368803356344157</v>
      </c>
      <c r="F95" s="118">
        <f t="shared" si="10"/>
        <v>89.67731803830698</v>
      </c>
      <c r="G95" s="114">
        <f>D95/C95*100</f>
        <v>61.75396195666527</v>
      </c>
      <c r="H95" s="120">
        <f t="shared" si="11"/>
        <v>5652.999999999993</v>
      </c>
      <c r="I95" s="130">
        <f>C95-D95</f>
        <v>30415.199999999983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57.3+368.5+61.1+0.1+320+59+0.8+309+245.5+61.2+0.4-0.1+489+12.5+64.8+24.2+437.3+329.2+2.4+382.5+3.4+31.2+13.3+8.3+121.6</f>
        <v>3402.5000000000005</v>
      </c>
      <c r="E96" s="125">
        <f>D96/D95*100</f>
        <v>6.928338278025407</v>
      </c>
      <c r="F96" s="126">
        <f t="shared" si="10"/>
        <v>95.64838501110393</v>
      </c>
      <c r="G96" s="127">
        <f>D96/C96*100</f>
        <v>60.42765553128386</v>
      </c>
      <c r="H96" s="131">
        <f t="shared" si="11"/>
        <v>154.79999999999973</v>
      </c>
      <c r="I96" s="132">
        <f>C96-D96</f>
        <v>2228.1999999999994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</f>
        <v>4771.9000000000015</v>
      </c>
      <c r="E102" s="22">
        <f>D102/D150*100</f>
        <v>0.6188424887067309</v>
      </c>
      <c r="F102" s="22">
        <f>D102/B102*100</f>
        <v>79.2871978067625</v>
      </c>
      <c r="G102" s="22">
        <f aca="true" t="shared" si="12" ref="G102:G148">D102/C102*100</f>
        <v>45.83297315468474</v>
      </c>
      <c r="H102" s="87">
        <f aca="true" t="shared" si="13" ref="H102:H107">B102-D102</f>
        <v>1246.5999999999985</v>
      </c>
      <c r="I102" s="87">
        <f aca="true" t="shared" si="14" ref="I102:I148">C102-D102</f>
        <v>5639.5999999999985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1.1001906997212847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</f>
        <v>4224.499999999999</v>
      </c>
      <c r="E104" s="1">
        <f>D104/D102*100</f>
        <v>88.52867830423935</v>
      </c>
      <c r="F104" s="1">
        <f aca="true" t="shared" si="15" ref="F104:F148">D104/B104*100</f>
        <v>86.46662709540085</v>
      </c>
      <c r="G104" s="1">
        <f t="shared" si="12"/>
        <v>49.28542262147814</v>
      </c>
      <c r="H104" s="48">
        <f t="shared" si="13"/>
        <v>661.2000000000007</v>
      </c>
      <c r="I104" s="48">
        <f t="shared" si="14"/>
        <v>4347.000000000001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494.90000000000236</v>
      </c>
      <c r="E106" s="92">
        <f>D106/D102*100</f>
        <v>10.37113099603936</v>
      </c>
      <c r="F106" s="92">
        <f t="shared" si="15"/>
        <v>47.54539340954963</v>
      </c>
      <c r="G106" s="92">
        <f t="shared" si="12"/>
        <v>29.950375211813267</v>
      </c>
      <c r="H106" s="132">
        <f>B106-D106</f>
        <v>545.9999999999982</v>
      </c>
      <c r="I106" s="132">
        <f t="shared" si="14"/>
        <v>1157.4999999999973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312320.69999999995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270899.50000000006</v>
      </c>
      <c r="E107" s="90">
        <f>D107/D150*100</f>
        <v>35.13152429208681</v>
      </c>
      <c r="F107" s="90">
        <f>D107/B107*100</f>
        <v>86.73760656914514</v>
      </c>
      <c r="G107" s="90">
        <f t="shared" si="12"/>
        <v>56.45693228427589</v>
      </c>
      <c r="H107" s="89">
        <f t="shared" si="13"/>
        <v>41421.199999999895</v>
      </c>
      <c r="I107" s="89">
        <f t="shared" si="14"/>
        <v>208934.3999999999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</f>
        <v>756.0999999999998</v>
      </c>
      <c r="E108" s="6">
        <f>D108/D107*100</f>
        <v>0.2791071965802815</v>
      </c>
      <c r="F108" s="6">
        <f t="shared" si="15"/>
        <v>59.79911420436569</v>
      </c>
      <c r="G108" s="6">
        <f t="shared" si="12"/>
        <v>34.9044409565137</v>
      </c>
      <c r="H108" s="65">
        <f aca="true" t="shared" si="16" ref="H108:H148">B108-D108</f>
        <v>508.3000000000003</v>
      </c>
      <c r="I108" s="65">
        <f t="shared" si="14"/>
        <v>1410.1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50.4033857955297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0.10483592623832821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5.8+4.7+0.7+0.7+1</f>
        <v>12.899999999999999</v>
      </c>
      <c r="E113" s="6">
        <f>D113/D107*100</f>
        <v>0.004761913550966316</v>
      </c>
      <c r="F113" s="6">
        <f t="shared" si="15"/>
        <v>32.24999999999999</v>
      </c>
      <c r="G113" s="6">
        <f t="shared" si="12"/>
        <v>25.799999999999994</v>
      </c>
      <c r="H113" s="65">
        <f t="shared" si="16"/>
        <v>27.1</v>
      </c>
      <c r="I113" s="65">
        <f t="shared" si="14"/>
        <v>37.1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</f>
        <v>697.0000000000001</v>
      </c>
      <c r="E114" s="6">
        <f>D114/D107*100</f>
        <v>0.2572909879863196</v>
      </c>
      <c r="F114" s="6">
        <f t="shared" si="15"/>
        <v>65.29274004683842</v>
      </c>
      <c r="G114" s="6">
        <f t="shared" si="12"/>
        <v>38.812785388127864</v>
      </c>
      <c r="H114" s="65">
        <f t="shared" si="16"/>
        <v>370.4999999999999</v>
      </c>
      <c r="I114" s="65">
        <f t="shared" si="14"/>
        <v>1098.7999999999997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0.0494648384363943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0.07537850752769938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4.113813425273948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0.008379491287359332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</f>
        <v>154.39999999999998</v>
      </c>
      <c r="E128" s="17">
        <f>D128/D107*100</f>
        <v>0.05699530637745731</v>
      </c>
      <c r="F128" s="6">
        <f t="shared" si="15"/>
        <v>28.892215568862273</v>
      </c>
      <c r="G128" s="6">
        <f t="shared" si="12"/>
        <v>15.707019328585957</v>
      </c>
      <c r="H128" s="65">
        <f t="shared" si="16"/>
        <v>380</v>
      </c>
      <c r="I128" s="65">
        <f t="shared" si="14"/>
        <v>828.6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57.83678756476686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0.007641210116666881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0.0036544917949276386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5.2+0.3+2.7+0.1+0.5+0.2+13.8+39.2+5+5.9+2+6.5+0.1+32.4+5+3.9+0.2+0.7+8.4+0.1+0.1</f>
        <v>132.3</v>
      </c>
      <c r="E136" s="17">
        <f>D136/D107*100</f>
        <v>0.048837299441305715</v>
      </c>
      <c r="F136" s="6">
        <f t="shared" si="15"/>
        <v>62.405660377358494</v>
      </c>
      <c r="G136" s="6">
        <f>D136/C136*100</f>
        <v>36.376134176519116</v>
      </c>
      <c r="H136" s="65">
        <f t="shared" si="16"/>
        <v>79.69999999999999</v>
      </c>
      <c r="I136" s="65">
        <f t="shared" si="14"/>
        <v>231.39999999999998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0.3+39.3+0.2+2+32.4+0.2-0.1+5.4+0.1</f>
        <v>79.8</v>
      </c>
      <c r="E137" s="111">
        <f>D137/D136*100</f>
        <v>60.317460317460316</v>
      </c>
      <c r="F137" s="1">
        <f t="shared" si="15"/>
        <v>62.49021143304619</v>
      </c>
      <c r="G137" s="1">
        <f>D137/C137*100</f>
        <v>36.47166361974406</v>
      </c>
      <c r="H137" s="48">
        <f t="shared" si="16"/>
        <v>47.900000000000006</v>
      </c>
      <c r="I137" s="48">
        <f t="shared" si="14"/>
        <v>139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</f>
        <v>612.3</v>
      </c>
      <c r="E138" s="17">
        <f>D138/D107*100</f>
        <v>0.22602478040749424</v>
      </c>
      <c r="F138" s="6">
        <f t="shared" si="15"/>
        <v>89.47829899167033</v>
      </c>
      <c r="G138" s="6">
        <f t="shared" si="12"/>
        <v>52.23511346186657</v>
      </c>
      <c r="H138" s="65">
        <f t="shared" si="16"/>
        <v>72</v>
      </c>
      <c r="I138" s="65">
        <f t="shared" si="14"/>
        <v>559.9000000000001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76.64543524416135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3.3806957373836357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0.127353501944448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</f>
        <v>20377.199999999997</v>
      </c>
      <c r="E143" s="17">
        <f>D143/D107*100</f>
        <v>7.522051535717117</v>
      </c>
      <c r="F143" s="107">
        <f t="shared" si="17"/>
        <v>78.1751009932441</v>
      </c>
      <c r="G143" s="6">
        <f t="shared" si="12"/>
        <v>65.44452509265622</v>
      </c>
      <c r="H143" s="65">
        <f t="shared" si="16"/>
        <v>5688.9000000000015</v>
      </c>
      <c r="I143" s="65">
        <f t="shared" si="14"/>
        <v>10759.400000000001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0.7729803857149975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0.22248103078817047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245894.5+1477</f>
        <v>247371.5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</f>
        <v>217183.80000000002</v>
      </c>
      <c r="E147" s="17">
        <f>D147/D107*100</f>
        <v>80.17135505971771</v>
      </c>
      <c r="F147" s="6">
        <f t="shared" si="17"/>
        <v>87.79661359534143</v>
      </c>
      <c r="G147" s="6">
        <f t="shared" si="12"/>
        <v>55.35425414646269</v>
      </c>
      <c r="H147" s="65">
        <f t="shared" si="16"/>
        <v>30187.699999999983</v>
      </c>
      <c r="I147" s="65">
        <f t="shared" si="14"/>
        <v>175168.69999999998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805.6+805.6+805.6+805.6+805.6+805.6+805.6+805.6+805.6+805.6+805.6+805.6+805.6+805.6+805.6+805.6+805.6+805.6+805.6+805.6</f>
        <v>16112.000000000005</v>
      </c>
      <c r="E148" s="17">
        <f>D148/D107*100</f>
        <v>5.947593111098397</v>
      </c>
      <c r="F148" s="6">
        <f t="shared" si="15"/>
        <v>95.23809523809528</v>
      </c>
      <c r="G148" s="6">
        <f t="shared" si="12"/>
        <v>55.55555555555558</v>
      </c>
      <c r="H148" s="65">
        <f t="shared" si="16"/>
        <v>805.5999999999931</v>
      </c>
      <c r="I148" s="65">
        <f t="shared" si="14"/>
        <v>12889.599999999993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319270.1</v>
      </c>
      <c r="C149" s="81">
        <f>C43+C69+C72+C77+C79+C87+C102+C107+C100+C84+C98</f>
        <v>493497.39999999997</v>
      </c>
      <c r="D149" s="57">
        <f>D43+D69+D72+D77+D79+D87+D102+D107+D100+D84+D98</f>
        <v>276362.80000000005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884900.5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771100.9000000001</v>
      </c>
      <c r="E150" s="35">
        <v>100</v>
      </c>
      <c r="F150" s="3">
        <f>D150/B150*100</f>
        <v>87.13984227605252</v>
      </c>
      <c r="G150" s="3">
        <f aca="true" t="shared" si="18" ref="G150:G156">D150/C150*100</f>
        <v>55.24789553481312</v>
      </c>
      <c r="H150" s="51">
        <f aca="true" t="shared" si="19" ref="H150:H156">B150-D150</f>
        <v>113799.59999999986</v>
      </c>
      <c r="I150" s="51">
        <f aca="true" t="shared" si="20" ref="I150:I156">C150-D150</f>
        <v>624610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339923.89999999997</v>
      </c>
      <c r="E151" s="6">
        <f>D151/D150*100</f>
        <v>44.08293389360587</v>
      </c>
      <c r="F151" s="6">
        <f aca="true" t="shared" si="21" ref="F151:F162">D151/B151*100</f>
        <v>93.4212330790699</v>
      </c>
      <c r="G151" s="6">
        <f t="shared" si="18"/>
        <v>57.69523814373236</v>
      </c>
      <c r="H151" s="65">
        <f t="shared" si="19"/>
        <v>23937.600000000035</v>
      </c>
      <c r="I151" s="76">
        <f t="shared" si="20"/>
        <v>249247.5999999998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69857</v>
      </c>
      <c r="C152" s="65">
        <f>C11+C23+C36+C55+C62+C92+C49+C140+C109+C112+C96+C137</f>
        <v>114196.40000000001</v>
      </c>
      <c r="D152" s="65">
        <f>D11+D23+D36+D55+D62+D92+D49+D140+D109+D112+D96+D137</f>
        <v>51088.499999999985</v>
      </c>
      <c r="E152" s="6">
        <f>D152/D150*100</f>
        <v>6.625397532281441</v>
      </c>
      <c r="F152" s="6">
        <f t="shared" si="21"/>
        <v>73.13297164206878</v>
      </c>
      <c r="G152" s="6">
        <f t="shared" si="18"/>
        <v>44.737399777926434</v>
      </c>
      <c r="H152" s="65">
        <f t="shared" si="19"/>
        <v>18768.500000000015</v>
      </c>
      <c r="I152" s="76">
        <f t="shared" si="20"/>
        <v>63107.90000000002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16783.900000000005</v>
      </c>
      <c r="E153" s="6">
        <f>D153/D150*100</f>
        <v>2.1766152782340162</v>
      </c>
      <c r="F153" s="6">
        <f t="shared" si="21"/>
        <v>80.32303606039581</v>
      </c>
      <c r="G153" s="6">
        <f t="shared" si="18"/>
        <v>52.90967095183755</v>
      </c>
      <c r="H153" s="65">
        <f t="shared" si="19"/>
        <v>4111.599999999991</v>
      </c>
      <c r="I153" s="76">
        <f t="shared" si="20"/>
        <v>14937.899999999998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18042.7</v>
      </c>
      <c r="C154" s="64">
        <f>C12+C24+C104+C63+C38+C93+C129+C56</f>
        <v>29347.1</v>
      </c>
      <c r="D154" s="64">
        <f>D12+D24+D104+D63+D38+D93+D129+D56</f>
        <v>12518.3</v>
      </c>
      <c r="E154" s="6">
        <f>D154/D150*100</f>
        <v>1.623432160434516</v>
      </c>
      <c r="F154" s="6">
        <f t="shared" si="21"/>
        <v>69.3815227211005</v>
      </c>
      <c r="G154" s="6">
        <f t="shared" si="18"/>
        <v>42.65600348927151</v>
      </c>
      <c r="H154" s="65">
        <f t="shared" si="19"/>
        <v>5524.4000000000015</v>
      </c>
      <c r="I154" s="76">
        <f t="shared" si="20"/>
        <v>16828.8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11880.800000000001</v>
      </c>
      <c r="E155" s="6">
        <f>D155/D150*100</f>
        <v>1.5407581549963174</v>
      </c>
      <c r="F155" s="6">
        <f t="shared" si="21"/>
        <v>79.69358939100222</v>
      </c>
      <c r="G155" s="6">
        <f t="shared" si="18"/>
        <v>55.927807146791196</v>
      </c>
      <c r="H155" s="65">
        <f t="shared" si="19"/>
        <v>3027.2999999999975</v>
      </c>
      <c r="I155" s="76">
        <f t="shared" si="20"/>
        <v>9362.299999999997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397335.7</v>
      </c>
      <c r="C156" s="64">
        <f>C150-C151-C152-C153-C154-C155</f>
        <v>610031.0000000003</v>
      </c>
      <c r="D156" s="64">
        <f>D150-D151-D152-D153-D154-D155</f>
        <v>338905.5000000002</v>
      </c>
      <c r="E156" s="6">
        <f>D156/D150*100</f>
        <v>43.950862980447845</v>
      </c>
      <c r="F156" s="6">
        <f t="shared" si="21"/>
        <v>85.29450034316075</v>
      </c>
      <c r="G156" s="40">
        <f t="shared" si="18"/>
        <v>55.55545537849716</v>
      </c>
      <c r="H156" s="65">
        <f t="shared" si="19"/>
        <v>58430.19999999984</v>
      </c>
      <c r="I156" s="65">
        <f t="shared" si="20"/>
        <v>271125.5000000002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33+3.1+31.8+118.6+8.5+18.3+41+591.6+0.1+448.4+20+14.4+41.3+31.5+458.7+42.9+92.6+54.3+185.1+276.9+138.9+420.8+189.7+128.4+1374+1199.8+948.5+463.6+2.3</f>
        <v>7378.100000000001</v>
      </c>
      <c r="E158" s="14"/>
      <c r="F158" s="6">
        <f t="shared" si="21"/>
        <v>30.770289431979315</v>
      </c>
      <c r="G158" s="6">
        <f aca="true" t="shared" si="22" ref="G158:G167">D158/C158*100</f>
        <v>21.14880785172531</v>
      </c>
      <c r="H158" s="65">
        <f>B158-D158</f>
        <v>16599.9</v>
      </c>
      <c r="I158" s="65">
        <f aca="true" t="shared" si="23" ref="I158:I167">C158-D158</f>
        <v>27508.499999999996</v>
      </c>
      <c r="K158" s="43"/>
      <c r="L158" s="43"/>
    </row>
    <row r="159" spans="1:12" ht="18.75">
      <c r="A159" s="20" t="s">
        <v>22</v>
      </c>
      <c r="B159" s="85">
        <f>25703.8-400</f>
        <v>25303.8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</f>
        <v>16382.7</v>
      </c>
      <c r="E159" s="6"/>
      <c r="F159" s="6">
        <f t="shared" si="21"/>
        <v>64.74403054086739</v>
      </c>
      <c r="G159" s="6">
        <f t="shared" si="22"/>
        <v>31.82311749108886</v>
      </c>
      <c r="H159" s="65">
        <f aca="true" t="shared" si="24" ref="H159:H166">B159-D159</f>
        <v>8921.099999999999</v>
      </c>
      <c r="I159" s="65">
        <f t="shared" si="23"/>
        <v>35097.8</v>
      </c>
      <c r="K159" s="43"/>
      <c r="L159" s="43"/>
    </row>
    <row r="160" spans="1:12" ht="18.75">
      <c r="A160" s="20" t="s">
        <v>58</v>
      </c>
      <c r="B160" s="85">
        <f>187976.7-550-29.9-110-17.7+1477</f>
        <v>188746.1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</f>
        <v>111061.30000000002</v>
      </c>
      <c r="E160" s="6"/>
      <c r="F160" s="6">
        <f t="shared" si="21"/>
        <v>58.841639641825715</v>
      </c>
      <c r="G160" s="6">
        <f t="shared" si="22"/>
        <v>40.668998289549194</v>
      </c>
      <c r="H160" s="65">
        <f t="shared" si="24"/>
        <v>77684.79999999999</v>
      </c>
      <c r="I160" s="65">
        <f t="shared" si="23"/>
        <v>162024.6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</f>
        <v>5338.5999999999985</v>
      </c>
      <c r="E162" s="17"/>
      <c r="F162" s="6">
        <f t="shared" si="21"/>
        <v>57.352498818271656</v>
      </c>
      <c r="G162" s="6">
        <f t="shared" si="22"/>
        <v>39.01886406326513</v>
      </c>
      <c r="H162" s="65">
        <f t="shared" si="24"/>
        <v>3969.800000000001</v>
      </c>
      <c r="I162" s="65">
        <f t="shared" si="23"/>
        <v>8343.500000000002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1133407.5</v>
      </c>
      <c r="C167" s="87">
        <f>C150+C158+C162+C163+C159+C166+C165+C160+C164+C161</f>
        <v>1770964.3000000005</v>
      </c>
      <c r="D167" s="87">
        <f>D150+D158+D162+D163+D159+D166+D165+D160+D164+D161</f>
        <v>911685.3</v>
      </c>
      <c r="E167" s="22"/>
      <c r="F167" s="3">
        <f>D167/B167*100</f>
        <v>80.43755665989507</v>
      </c>
      <c r="G167" s="3">
        <f t="shared" si="22"/>
        <v>51.47959786654083</v>
      </c>
      <c r="H167" s="51">
        <f>B167-D167</f>
        <v>221722.19999999995</v>
      </c>
      <c r="I167" s="51">
        <f t="shared" si="23"/>
        <v>859279.0000000005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771100.9000000001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771100.9000000001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2016-07-22T05:07:48Z</dcterms:modified>
  <cp:category/>
  <cp:version/>
  <cp:contentType/>
  <cp:contentStatus/>
</cp:coreProperties>
</file>